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5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<sst xmlns="http://schemas.openxmlformats.org/spreadsheetml/2006/main" count="42" uniqueCount="28">
  <si>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Linja</t>
  </si>
  <si>
    <t>X</t>
  </si>
  <si>
    <t>Y</t>
  </si>
  <si>
    <t>Gps-Hav</t>
  </si>
  <si>
    <t>GPS-hav</t>
  </si>
  <si>
    <t>Piste 1</t>
  </si>
  <si>
    <t>Piste 2</t>
  </si>
  <si>
    <t>Rakennuksen sijainti</t>
  </si>
  <si>
    <t>Kaavalla</t>
  </si>
  <si>
    <t>Suunta-vri</t>
  </si>
  <si>
    <t>Stdev</t>
  </si>
  <si>
    <t>Mean</t>
  </si>
  <si>
    <t>Lähemmän GPS pisteen etäisyys rakennukseen</t>
  </si>
  <si>
    <t>GPS-Hajonta</t>
  </si>
  <si>
    <t>Kahden GPS-Pisteen etäisyys</t>
  </si>
  <si>
    <t>Rakennuspiste</t>
  </si>
  <si>
    <t>Räystään alla GPS</t>
  </si>
  <si>
    <t>Hypsohav</t>
  </si>
  <si>
    <t>Mittaus(räystäs)</t>
  </si>
  <si>
    <t>IK-ratkaisu</t>
  </si>
  <si>
    <t>P202</t>
  </si>
  <si>
    <t>kork.ero</t>
  </si>
  <si>
    <t>etäisyys</t>
  </si>
  <si>
    <t>piste A</t>
  </si>
  <si>
    <t>pisteB</t>
  </si>
  <si>
    <t>suunta</t>
  </si>
  <si>
    <t>Z</t>
  </si>
  <si>
    <t>etäisyysB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</si>
</sst>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168" fontId="1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tabSelected="1" workbookViewId="0" topLeftCell="D1">
      <selection activeCell="R30" sqref="R30"/>
    </sheetView>
  </sheetViews>
  <sheetFormatPr defaultColWidth="9.140625" defaultRowHeight="12.75"/>
  <cols>
    <col min="5" max="5" width="13.421875" style="0" customWidth="1"/>
    <col min="6" max="6" width="13.28125" style="0" customWidth="1"/>
    <col min="7" max="12" width="11.57421875" style="0" bestFit="1" customWidth="1"/>
    <col min="15" max="15" width="12.8515625" style="0" customWidth="1"/>
    <col min="16" max="16" width="14.00390625" style="0" customWidth="1"/>
  </cols>
  <sheetData>
    <row r="2" ht="12.75">
      <c r="E2" t="s">
        <v>13</v>
      </c>
    </row>
    <row r="3" ht="12.75">
      <c r="E3">
        <v>0.0001</v>
      </c>
    </row>
    <row r="4" ht="12.75">
      <c r="E4" t="s">
        <v>12</v>
      </c>
    </row>
    <row r="5" spans="5:15" ht="12.75">
      <c r="E5">
        <v>6</v>
      </c>
      <c r="O5" s="1" t="s">
        <v>11</v>
      </c>
    </row>
    <row r="6" spans="5:16" ht="12.75">
      <c r="E6" t="s">
        <v>14</v>
      </c>
      <c r="O6" s="2">
        <f>AVERAGE(O13:O1013)</f>
        <v>6291603.180926705</v>
      </c>
      <c r="P6" s="2">
        <f>AVERAGE(P13:P1013)</f>
        <v>3083044.599488772</v>
      </c>
    </row>
    <row r="7" spans="5:16" ht="12.75">
      <c r="E7">
        <v>14</v>
      </c>
      <c r="O7" s="1" t="s">
        <v>10</v>
      </c>
      <c r="P7" t="s">
        <v>10</v>
      </c>
    </row>
    <row r="8" spans="15:16" ht="12.75">
      <c r="O8" s="2">
        <f>STDEV(O13:O1012)</f>
        <v>1494933.255270038</v>
      </c>
      <c r="P8" s="2">
        <f>STDEV(P13:P1012)</f>
        <v>1496164.804028261</v>
      </c>
    </row>
    <row r="10" spans="3:16" ht="12.75">
      <c r="C10" s="12"/>
      <c r="D10" s="5"/>
      <c r="E10" s="3" t="s">
        <v>5</v>
      </c>
      <c r="F10" s="4"/>
      <c r="G10" s="4"/>
      <c r="H10" s="5"/>
      <c r="I10" s="3" t="s">
        <v>6</v>
      </c>
      <c r="J10" s="4"/>
      <c r="K10" s="4"/>
      <c r="L10" s="5"/>
      <c r="M10" s="15" t="s">
        <v>9</v>
      </c>
      <c r="O10" s="3" t="s">
        <v>7</v>
      </c>
      <c r="P10" s="5"/>
    </row>
    <row r="11" spans="3:16" ht="12.75">
      <c r="C11" s="6" t="s">
        <v>15</v>
      </c>
      <c r="D11" s="8"/>
      <c r="E11" s="6" t="s">
        <v>0</v>
      </c>
      <c r="F11" s="7"/>
      <c r="G11" s="7" t="s">
        <v>3</v>
      </c>
      <c r="H11" s="8"/>
      <c r="I11" s="6" t="s">
        <v>0</v>
      </c>
      <c r="J11" s="7"/>
      <c r="K11" s="7" t="s">
        <v>4</v>
      </c>
      <c r="L11" s="8"/>
      <c r="M11" s="13"/>
      <c r="O11" s="6" t="s">
        <v>8</v>
      </c>
      <c r="P11" s="8"/>
    </row>
    <row r="12" spans="3:16" ht="12.75">
      <c r="C12" s="9" t="s">
        <v>1</v>
      </c>
      <c r="D12" s="11" t="s">
        <v>2</v>
      </c>
      <c r="E12" s="9" t="s">
        <v>1</v>
      </c>
      <c r="F12" s="10" t="s">
        <v>2</v>
      </c>
      <c r="G12" s="10" t="s">
        <v>1</v>
      </c>
      <c r="H12" s="11" t="s">
        <v>2</v>
      </c>
      <c r="I12" s="9" t="s">
        <v>1</v>
      </c>
      <c r="J12" s="10" t="s">
        <v>2</v>
      </c>
      <c r="K12" s="10" t="s">
        <v>1</v>
      </c>
      <c r="L12" s="11" t="s">
        <v>2</v>
      </c>
      <c r="M12" s="14"/>
      <c r="O12" s="9" t="s">
        <v>1</v>
      </c>
      <c r="P12" s="11" t="s">
        <v>2</v>
      </c>
    </row>
    <row r="13" spans="2:16" ht="12.75">
      <c r="B13" s="1">
        <v>106</v>
      </c>
      <c r="C13">
        <v>0</v>
      </c>
      <c r="D13">
        <v>0</v>
      </c>
      <c r="E13" s="1">
        <v>2516563.399</v>
      </c>
      <c r="F13" s="1">
        <v>6861201.718</v>
      </c>
      <c r="G13" s="2">
        <f ca="1">E13+NORMINV(RAND(),0,$E$3)</f>
        <v>2516563.3989840075</v>
      </c>
      <c r="H13" s="2">
        <f ca="1">F13+NORMINV(RAND(),0,$E$3)</f>
        <v>6861201.7180745695</v>
      </c>
      <c r="I13" s="16">
        <v>2516551.593</v>
      </c>
      <c r="J13" s="16">
        <v>6861193.501</v>
      </c>
      <c r="K13" s="2">
        <f>I13</f>
        <v>2516551.593</v>
      </c>
      <c r="L13" s="2">
        <f>J13</f>
        <v>6861193.501</v>
      </c>
      <c r="M13">
        <f>ATAN2(K13-G13,L13-H13)</f>
        <v>-2.5335500411853555</v>
      </c>
      <c r="O13" s="1">
        <f>G13-COS(M13)*$E$5</f>
        <v>2516568.323590631</v>
      </c>
      <c r="P13" s="1">
        <f>-SIN(M13)*$E$5+H13</f>
        <v>6861205.145646539</v>
      </c>
    </row>
    <row r="14" spans="13:17" ht="12.75">
      <c r="M14" t="s">
        <v>16</v>
      </c>
      <c r="O14">
        <v>2516568.35</v>
      </c>
      <c r="P14">
        <v>6861205.115</v>
      </c>
      <c r="Q14">
        <v>169.728</v>
      </c>
    </row>
    <row r="15" spans="12:17" ht="12.75">
      <c r="L15" t="s">
        <v>17</v>
      </c>
      <c r="P15" t="s">
        <v>18</v>
      </c>
      <c r="Q15">
        <v>4.24</v>
      </c>
    </row>
    <row r="16" ht="12.75">
      <c r="Q16">
        <f>Q15+Q14</f>
        <v>173.96800000000002</v>
      </c>
    </row>
    <row r="17" spans="14:17" ht="12.75">
      <c r="N17" t="s">
        <v>19</v>
      </c>
      <c r="O17">
        <v>2516568.26</v>
      </c>
      <c r="P17">
        <v>6861205.24</v>
      </c>
      <c r="Q17">
        <v>173.74</v>
      </c>
    </row>
    <row r="20" spans="2:17" ht="12.75">
      <c r="B20" t="s">
        <v>21</v>
      </c>
      <c r="C20" t="s">
        <v>22</v>
      </c>
      <c r="D20" t="s">
        <v>27</v>
      </c>
      <c r="E20" t="s">
        <v>23</v>
      </c>
      <c r="H20" t="s">
        <v>24</v>
      </c>
      <c r="M20" t="s">
        <v>25</v>
      </c>
      <c r="O20" t="s">
        <v>1</v>
      </c>
      <c r="P20" t="s">
        <v>2</v>
      </c>
      <c r="Q20" t="s">
        <v>26</v>
      </c>
    </row>
    <row r="21" spans="1:17" ht="12.75">
      <c r="A21" s="1">
        <v>489</v>
      </c>
      <c r="B21">
        <v>4</v>
      </c>
      <c r="C21">
        <v>6</v>
      </c>
      <c r="D21">
        <v>20</v>
      </c>
      <c r="E21">
        <v>6855752.337</v>
      </c>
      <c r="F21">
        <v>2519994.608</v>
      </c>
      <c r="G21">
        <v>130.158</v>
      </c>
      <c r="H21">
        <v>6855762.239</v>
      </c>
      <c r="I21">
        <v>2520004.433</v>
      </c>
      <c r="J21">
        <v>129.906</v>
      </c>
      <c r="M21">
        <f aca="true" t="shared" si="0" ref="M21:M27">ATAN2(I21-F21,H21-E21)</f>
        <v>0.7893014233224058</v>
      </c>
      <c r="O21" s="1">
        <f aca="true" t="shared" si="1" ref="O21:O27">-SIN(M21)*C21+E21</f>
        <v>6855748.077831545</v>
      </c>
      <c r="P21" s="1">
        <f aca="true" t="shared" si="2" ref="P21:P27">F21-COS(M21)*C21</f>
        <v>2519990.3819517195</v>
      </c>
      <c r="Q21" s="1">
        <f aca="true" t="shared" si="3" ref="Q21:Q41">D21/20*B21+1.75+J21</f>
        <v>135.656</v>
      </c>
    </row>
    <row r="22" spans="1:17" ht="12.75">
      <c r="A22">
        <v>239</v>
      </c>
      <c r="B22">
        <v>5.7</v>
      </c>
      <c r="C22">
        <v>8</v>
      </c>
      <c r="D22">
        <v>20</v>
      </c>
      <c r="E22">
        <v>6851345.63</v>
      </c>
      <c r="F22">
        <v>2519283.449</v>
      </c>
      <c r="G22">
        <v>141.152</v>
      </c>
      <c r="H22">
        <v>6851356.366</v>
      </c>
      <c r="I22">
        <v>2519278.268</v>
      </c>
      <c r="J22">
        <v>141.126</v>
      </c>
      <c r="M22">
        <f t="shared" si="0"/>
        <v>2.0204126651511554</v>
      </c>
      <c r="O22" s="1">
        <f t="shared" si="1"/>
        <v>6851338.425088675</v>
      </c>
      <c r="P22" s="1">
        <f t="shared" si="2"/>
        <v>2519286.925960281</v>
      </c>
      <c r="Q22" s="1">
        <f t="shared" si="3"/>
        <v>148.576</v>
      </c>
    </row>
    <row r="23" spans="1:17" ht="12.75">
      <c r="A23">
        <v>543</v>
      </c>
      <c r="B23">
        <v>4.4</v>
      </c>
      <c r="C23">
        <v>8</v>
      </c>
      <c r="D23">
        <v>20</v>
      </c>
      <c r="E23">
        <v>6849804.516</v>
      </c>
      <c r="F23">
        <v>2518481.936</v>
      </c>
      <c r="G23">
        <v>115.22</v>
      </c>
      <c r="H23">
        <v>6849799.251</v>
      </c>
      <c r="I23">
        <v>2518471.181</v>
      </c>
      <c r="J23">
        <v>115.598</v>
      </c>
      <c r="M23">
        <f t="shared" si="0"/>
        <v>-2.686348208174776</v>
      </c>
      <c r="O23" s="1">
        <f>-SIN(M23)*C23+E23</f>
        <v>6849808.033455011</v>
      </c>
      <c r="P23" s="1">
        <f>F23-COS(M23)*C23</f>
        <v>2518489.1212286144</v>
      </c>
      <c r="Q23" s="1">
        <f>D23/20*B23+1.75+J23</f>
        <v>121.748</v>
      </c>
    </row>
    <row r="24" spans="1:17" ht="12.75">
      <c r="A24" s="1">
        <v>533</v>
      </c>
      <c r="B24">
        <v>5.6</v>
      </c>
      <c r="C24">
        <v>8</v>
      </c>
      <c r="D24">
        <v>20</v>
      </c>
      <c r="E24">
        <v>6850126.694</v>
      </c>
      <c r="F24">
        <v>2514612.211</v>
      </c>
      <c r="G24">
        <v>150.901</v>
      </c>
      <c r="H24">
        <v>6850121.036</v>
      </c>
      <c r="I24">
        <v>2514601.701</v>
      </c>
      <c r="J24">
        <v>151.098</v>
      </c>
      <c r="M24">
        <f t="shared" si="0"/>
        <v>-2.647742072046091</v>
      </c>
      <c r="O24" s="1">
        <f t="shared" si="1"/>
        <v>6850130.486159083</v>
      </c>
      <c r="P24" s="1">
        <f t="shared" si="2"/>
        <v>2514619.2551131085</v>
      </c>
      <c r="Q24" s="1">
        <f t="shared" si="3"/>
        <v>158.448</v>
      </c>
    </row>
    <row r="25" spans="1:17" ht="12.75">
      <c r="A25" s="1">
        <v>532</v>
      </c>
      <c r="B25" s="1">
        <v>5</v>
      </c>
      <c r="C25">
        <v>6</v>
      </c>
      <c r="D25">
        <v>18</v>
      </c>
      <c r="E25">
        <v>6850781.174</v>
      </c>
      <c r="F25">
        <v>2515922.688</v>
      </c>
      <c r="G25">
        <v>139.936</v>
      </c>
      <c r="H25">
        <v>6850784.65</v>
      </c>
      <c r="I25">
        <v>2515911.216</v>
      </c>
      <c r="J25">
        <v>140.377</v>
      </c>
      <c r="M25">
        <f t="shared" si="0"/>
        <v>2.84738712049328</v>
      </c>
      <c r="O25" s="1">
        <f t="shared" si="1"/>
        <v>6850779.434122335</v>
      </c>
      <c r="P25" s="1">
        <f t="shared" si="2"/>
        <v>2515928.4301969414</v>
      </c>
      <c r="Q25" s="1">
        <f t="shared" si="3"/>
        <v>146.627</v>
      </c>
    </row>
    <row r="26" spans="1:17" ht="12.75">
      <c r="A26">
        <v>536</v>
      </c>
      <c r="B26" s="1">
        <v>3.2</v>
      </c>
      <c r="C26">
        <v>6</v>
      </c>
      <c r="D26">
        <v>20</v>
      </c>
      <c r="E26">
        <v>6851550.595</v>
      </c>
      <c r="F26">
        <v>2517092.464</v>
      </c>
      <c r="G26">
        <v>139.906</v>
      </c>
      <c r="H26">
        <v>6851542.846</v>
      </c>
      <c r="I26">
        <v>2517104.124</v>
      </c>
      <c r="J26">
        <v>140.028</v>
      </c>
      <c r="M26">
        <f t="shared" si="0"/>
        <v>-0.5865564299874204</v>
      </c>
      <c r="O26" s="1">
        <f t="shared" si="1"/>
        <v>6851553.915977964</v>
      </c>
      <c r="P26" s="1">
        <f t="shared" si="2"/>
        <v>2517087.4668902997</v>
      </c>
      <c r="Q26" s="1">
        <f t="shared" si="3"/>
        <v>144.97799999999998</v>
      </c>
    </row>
    <row r="27" spans="1:17" ht="12.75">
      <c r="A27">
        <v>247</v>
      </c>
      <c r="B27">
        <v>4.5</v>
      </c>
      <c r="C27">
        <v>6</v>
      </c>
      <c r="D27">
        <v>20</v>
      </c>
      <c r="E27">
        <v>6852717.315</v>
      </c>
      <c r="F27">
        <v>2516720.047</v>
      </c>
      <c r="G27">
        <v>171.543</v>
      </c>
      <c r="H27">
        <v>6852729.363</v>
      </c>
      <c r="I27">
        <v>2516712.987</v>
      </c>
      <c r="J27">
        <v>172.547</v>
      </c>
      <c r="K27" t="s">
        <v>20</v>
      </c>
      <c r="M27">
        <f t="shared" si="0"/>
        <v>2.100850194885486</v>
      </c>
      <c r="O27" s="1">
        <f t="shared" si="1"/>
        <v>6852712.138320978</v>
      </c>
      <c r="P27" s="1">
        <f t="shared" si="2"/>
        <v>2516723.0804789094</v>
      </c>
      <c r="Q27" s="1">
        <f t="shared" si="3"/>
        <v>178.797</v>
      </c>
    </row>
    <row r="28" spans="1:17" ht="12.75">
      <c r="A28">
        <v>241</v>
      </c>
      <c r="B28">
        <v>18.6</v>
      </c>
      <c r="D28">
        <v>7.3</v>
      </c>
      <c r="H28">
        <v>6860911.525</v>
      </c>
      <c r="I28">
        <v>2512575.583</v>
      </c>
      <c r="J28">
        <v>183.966</v>
      </c>
      <c r="Q28" s="1">
        <f>D28/20*B28+1.75+J28</f>
        <v>192.505</v>
      </c>
    </row>
    <row r="29" spans="1:17" ht="12.75">
      <c r="A29">
        <v>280</v>
      </c>
      <c r="B29">
        <v>3.4</v>
      </c>
      <c r="C29">
        <v>5</v>
      </c>
      <c r="D29">
        <v>15</v>
      </c>
      <c r="E29">
        <v>6860366.76</v>
      </c>
      <c r="F29">
        <v>2511328.113</v>
      </c>
      <c r="G29">
        <v>166.935</v>
      </c>
      <c r="H29">
        <v>6860373.575</v>
      </c>
      <c r="I29">
        <v>2511320.825</v>
      </c>
      <c r="J29">
        <v>166.824</v>
      </c>
      <c r="M29">
        <f aca="true" t="shared" si="4" ref="M29:M38">ATAN2(I29-F29,H29-E29)</f>
        <v>2.3897208863950916</v>
      </c>
      <c r="O29" s="1">
        <f aca="true" t="shared" si="5" ref="O29:O38">-SIN(M29)*C29+E29</f>
        <v>6860363.344964418</v>
      </c>
      <c r="P29" s="1">
        <f aca="true" t="shared" si="6" ref="P29:P38">F29-COS(M29)*C29</f>
        <v>2511331.765058594</v>
      </c>
      <c r="Q29" s="1">
        <f t="shared" si="3"/>
        <v>171.12400000000002</v>
      </c>
    </row>
    <row r="30" spans="1:17" ht="12.75">
      <c r="A30">
        <v>506</v>
      </c>
      <c r="B30">
        <v>4.1</v>
      </c>
      <c r="C30">
        <v>5</v>
      </c>
      <c r="D30">
        <v>15</v>
      </c>
      <c r="E30">
        <v>6863903.485</v>
      </c>
      <c r="F30">
        <v>2509933.973</v>
      </c>
      <c r="G30">
        <v>135.729</v>
      </c>
      <c r="H30">
        <v>6863901.353</v>
      </c>
      <c r="I30">
        <v>2509943.728</v>
      </c>
      <c r="J30">
        <v>135.768</v>
      </c>
      <c r="M30">
        <f t="shared" si="4"/>
        <v>-0.21517120328826303</v>
      </c>
      <c r="O30" s="1">
        <f t="shared" si="5"/>
        <v>6863904.552573434</v>
      </c>
      <c r="P30" s="1">
        <f t="shared" si="6"/>
        <v>2509929.0883007296</v>
      </c>
      <c r="Q30" s="1">
        <f t="shared" si="3"/>
        <v>140.593</v>
      </c>
    </row>
    <row r="31" spans="1:17" ht="12.75">
      <c r="A31">
        <v>484</v>
      </c>
      <c r="B31">
        <v>3.7</v>
      </c>
      <c r="C31">
        <v>5</v>
      </c>
      <c r="D31">
        <v>15</v>
      </c>
      <c r="E31">
        <v>6863205.009</v>
      </c>
      <c r="F31">
        <v>2511323.232</v>
      </c>
      <c r="G31">
        <v>145.596</v>
      </c>
      <c r="H31">
        <v>6863195.766</v>
      </c>
      <c r="I31">
        <v>2511326.956</v>
      </c>
      <c r="J31">
        <v>144.798</v>
      </c>
      <c r="M31">
        <f t="shared" si="4"/>
        <v>-1.1877928898541443</v>
      </c>
      <c r="O31" s="1">
        <f t="shared" si="5"/>
        <v>6863209.646732062</v>
      </c>
      <c r="P31" s="1">
        <f t="shared" si="6"/>
        <v>2511321.36346011</v>
      </c>
      <c r="Q31" s="1">
        <f t="shared" si="3"/>
        <v>149.323</v>
      </c>
    </row>
    <row r="32" spans="1:17" ht="12.75">
      <c r="A32">
        <v>476</v>
      </c>
      <c r="B32">
        <v>8.1</v>
      </c>
      <c r="C32">
        <v>5</v>
      </c>
      <c r="D32">
        <v>15</v>
      </c>
      <c r="E32">
        <v>6864282.668</v>
      </c>
      <c r="F32">
        <v>2513298.636</v>
      </c>
      <c r="G32">
        <v>145.601</v>
      </c>
      <c r="H32">
        <v>6864292.648</v>
      </c>
      <c r="I32">
        <v>2513298.779</v>
      </c>
      <c r="J32">
        <v>145.016</v>
      </c>
      <c r="M32">
        <f t="shared" si="4"/>
        <v>1.5564686499520075</v>
      </c>
      <c r="O32" s="1">
        <f t="shared" si="5"/>
        <v>6864277.6685131965</v>
      </c>
      <c r="P32" s="1">
        <f t="shared" si="6"/>
        <v>2513298.564364067</v>
      </c>
      <c r="Q32" s="1">
        <f t="shared" si="3"/>
        <v>152.84099999999998</v>
      </c>
    </row>
    <row r="33" spans="1:17" ht="12.75">
      <c r="A33">
        <v>426</v>
      </c>
      <c r="B33">
        <v>5.5</v>
      </c>
      <c r="C33">
        <v>5</v>
      </c>
      <c r="D33">
        <v>15</v>
      </c>
      <c r="E33">
        <v>6864299.75</v>
      </c>
      <c r="F33">
        <v>2514609.186</v>
      </c>
      <c r="G33">
        <v>152.502</v>
      </c>
      <c r="H33">
        <v>6864290.21</v>
      </c>
      <c r="I33">
        <v>2514611.972</v>
      </c>
      <c r="J33">
        <v>152.411</v>
      </c>
      <c r="M33">
        <f t="shared" si="4"/>
        <v>-1.2866641377479082</v>
      </c>
      <c r="O33" s="1">
        <f t="shared" si="5"/>
        <v>6864304.549526414</v>
      </c>
      <c r="P33" s="1">
        <f t="shared" si="6"/>
        <v>2514607.784377297</v>
      </c>
      <c r="Q33" s="1">
        <f t="shared" si="3"/>
        <v>158.286</v>
      </c>
    </row>
    <row r="34" spans="1:17" ht="12.75">
      <c r="A34">
        <v>615</v>
      </c>
      <c r="B34">
        <v>1.8</v>
      </c>
      <c r="C34">
        <v>8</v>
      </c>
      <c r="D34">
        <v>20</v>
      </c>
      <c r="E34">
        <v>6856087.888</v>
      </c>
      <c r="F34">
        <v>2514305.19</v>
      </c>
      <c r="G34">
        <v>149.356</v>
      </c>
      <c r="H34">
        <v>6856080.778</v>
      </c>
      <c r="I34">
        <v>2514295.522</v>
      </c>
      <c r="J34">
        <v>150.246</v>
      </c>
      <c r="M34">
        <f t="shared" si="4"/>
        <v>-2.507490954635265</v>
      </c>
      <c r="O34" s="1">
        <f t="shared" si="5"/>
        <v>6856092.627632627</v>
      </c>
      <c r="P34" s="1">
        <f t="shared" si="6"/>
        <v>2514311.6348337885</v>
      </c>
      <c r="Q34" s="1">
        <f t="shared" si="3"/>
        <v>153.79600000000002</v>
      </c>
    </row>
    <row r="35" spans="1:17" ht="12.75">
      <c r="A35">
        <v>137</v>
      </c>
      <c r="B35">
        <v>2.25</v>
      </c>
      <c r="C35">
        <v>6</v>
      </c>
      <c r="D35">
        <v>20</v>
      </c>
      <c r="E35">
        <v>6856190.549</v>
      </c>
      <c r="F35">
        <v>2517573.499</v>
      </c>
      <c r="G35">
        <v>149.282</v>
      </c>
      <c r="H35">
        <v>6856183.467</v>
      </c>
      <c r="I35">
        <v>2517561.44</v>
      </c>
      <c r="J35">
        <v>149.088</v>
      </c>
      <c r="M35">
        <f t="shared" si="4"/>
        <v>-2.6105791868789017</v>
      </c>
      <c r="O35" s="1">
        <f t="shared" si="5"/>
        <v>6856193.587445046</v>
      </c>
      <c r="P35" s="1">
        <f t="shared" si="6"/>
        <v>2517578.6727657174</v>
      </c>
      <c r="Q35" s="1">
        <f t="shared" si="3"/>
        <v>153.088</v>
      </c>
    </row>
    <row r="36" spans="1:17" ht="12.75">
      <c r="A36">
        <v>257</v>
      </c>
      <c r="B36">
        <v>4.6</v>
      </c>
      <c r="C36">
        <v>6</v>
      </c>
      <c r="D36">
        <v>20</v>
      </c>
      <c r="E36">
        <v>6857398.238</v>
      </c>
      <c r="F36">
        <v>2519186.309</v>
      </c>
      <c r="G36">
        <v>144.36</v>
      </c>
      <c r="H36">
        <v>6857387.476</v>
      </c>
      <c r="I36">
        <v>2519177.431</v>
      </c>
      <c r="J36">
        <v>143.746</v>
      </c>
      <c r="M36">
        <f t="shared" si="4"/>
        <v>-2.260560432820048</v>
      </c>
      <c r="O36" s="1">
        <f t="shared" si="5"/>
        <v>6857402.866376893</v>
      </c>
      <c r="P36" s="1">
        <f t="shared" si="6"/>
        <v>2519190.127131393</v>
      </c>
      <c r="Q36" s="1">
        <f t="shared" si="3"/>
        <v>150.096</v>
      </c>
    </row>
    <row r="37" spans="1:17" ht="12.75">
      <c r="A37">
        <v>488</v>
      </c>
      <c r="B37">
        <v>3.25</v>
      </c>
      <c r="C37">
        <v>6</v>
      </c>
      <c r="D37">
        <v>20</v>
      </c>
      <c r="E37">
        <v>6856738.155</v>
      </c>
      <c r="F37">
        <v>2519809.448</v>
      </c>
      <c r="G37">
        <v>127.497</v>
      </c>
      <c r="H37">
        <v>6856741.884</v>
      </c>
      <c r="I37">
        <v>2519795.948</v>
      </c>
      <c r="J37">
        <v>127.723</v>
      </c>
      <c r="M37">
        <f t="shared" si="4"/>
        <v>2.872090507903434</v>
      </c>
      <c r="O37" s="1">
        <f t="shared" si="5"/>
        <v>6856736.557490483</v>
      </c>
      <c r="P37" s="1">
        <f t="shared" si="6"/>
        <v>2519815.2314214217</v>
      </c>
      <c r="Q37" s="1">
        <f t="shared" si="3"/>
        <v>132.723</v>
      </c>
    </row>
    <row r="38" spans="1:17" ht="12.75">
      <c r="A38">
        <v>581</v>
      </c>
      <c r="B38">
        <v>4.6</v>
      </c>
      <c r="C38">
        <v>9</v>
      </c>
      <c r="D38">
        <v>20</v>
      </c>
      <c r="E38">
        <v>6858246.74</v>
      </c>
      <c r="F38">
        <v>2520392.985</v>
      </c>
      <c r="G38">
        <v>134.657</v>
      </c>
      <c r="H38">
        <v>6858235.797</v>
      </c>
      <c r="I38">
        <v>2520394.179</v>
      </c>
      <c r="J38">
        <v>134.83</v>
      </c>
      <c r="M38">
        <f t="shared" si="4"/>
        <v>-1.4621154074466707</v>
      </c>
      <c r="O38" s="1">
        <f t="shared" si="5"/>
        <v>6858255.686900357</v>
      </c>
      <c r="P38" s="1">
        <f t="shared" si="6"/>
        <v>2520392.008796123</v>
      </c>
      <c r="Q38" s="1">
        <f t="shared" si="3"/>
        <v>141.18</v>
      </c>
    </row>
    <row r="39" spans="1:17" ht="12.75">
      <c r="A39">
        <v>582</v>
      </c>
      <c r="B39">
        <v>4.3</v>
      </c>
      <c r="C39">
        <v>6</v>
      </c>
      <c r="D39">
        <v>16</v>
      </c>
      <c r="H39">
        <v>6863736.514</v>
      </c>
      <c r="I39">
        <v>2520490.664</v>
      </c>
      <c r="J39">
        <v>150.26</v>
      </c>
      <c r="Q39" s="17">
        <f t="shared" si="3"/>
        <v>155.45</v>
      </c>
    </row>
    <row r="40" spans="1:17" ht="12.75">
      <c r="A40">
        <v>409</v>
      </c>
      <c r="B40">
        <v>6.25</v>
      </c>
      <c r="C40">
        <v>5</v>
      </c>
      <c r="D40">
        <v>15</v>
      </c>
      <c r="E40">
        <v>6863768.686</v>
      </c>
      <c r="F40">
        <v>2518416.79</v>
      </c>
      <c r="G40">
        <v>165.063</v>
      </c>
      <c r="H40">
        <v>6863778.133</v>
      </c>
      <c r="I40">
        <v>2518413.678</v>
      </c>
      <c r="J40">
        <v>164.032</v>
      </c>
      <c r="M40">
        <f>ATAN2(I40-F40,H40-E40)</f>
        <v>1.8890178207134314</v>
      </c>
      <c r="O40" s="1">
        <f>-SIN(M40)*C40+E40</f>
        <v>6863763.937033124</v>
      </c>
      <c r="P40" s="1">
        <f>F40-COS(M40)*C40</f>
        <v>2518418.3543892154</v>
      </c>
      <c r="Q40" s="1">
        <f t="shared" si="3"/>
        <v>170.4695</v>
      </c>
    </row>
    <row r="41" spans="1:17" ht="12.75">
      <c r="A41">
        <v>483</v>
      </c>
      <c r="B41">
        <v>8.7</v>
      </c>
      <c r="C41">
        <v>6</v>
      </c>
      <c r="D41">
        <v>17.5</v>
      </c>
      <c r="E41">
        <v>6865364.467</v>
      </c>
      <c r="F41">
        <v>2518355.992</v>
      </c>
      <c r="G41">
        <v>146.854</v>
      </c>
      <c r="H41">
        <v>6865359.277</v>
      </c>
      <c r="I41">
        <v>2518366.194</v>
      </c>
      <c r="J41">
        <v>146.029</v>
      </c>
      <c r="M41">
        <f>ATAN2(I41-F41,H41-E41)</f>
        <v>-0.47060225192413035</v>
      </c>
      <c r="O41" s="1">
        <f>-SIN(M41)*C41+E41</f>
        <v>6865367.187538912</v>
      </c>
      <c r="P41" s="1">
        <f>F41-COS(M41)*C41</f>
        <v>2518350.6442277506</v>
      </c>
      <c r="Q41" s="1">
        <f t="shared" si="3"/>
        <v>155.3915</v>
      </c>
    </row>
    <row r="42" spans="1:17" ht="12.75">
      <c r="A42">
        <v>482</v>
      </c>
      <c r="B42">
        <v>8</v>
      </c>
      <c r="C42">
        <v>10</v>
      </c>
      <c r="D42">
        <v>20</v>
      </c>
      <c r="E42">
        <v>6865215.811</v>
      </c>
      <c r="F42">
        <v>2515737.928</v>
      </c>
      <c r="G42">
        <v>132.159</v>
      </c>
      <c r="H42">
        <v>6865206.156</v>
      </c>
      <c r="I42">
        <v>2515735.479</v>
      </c>
      <c r="J42">
        <v>131.707</v>
      </c>
      <c r="M42">
        <f>ATAN2(I42-F42,H42-E42)</f>
        <v>-1.819208222938768</v>
      </c>
      <c r="O42" s="1">
        <f>-SIN(M42)*C42+E42</f>
        <v>6865225.504041029</v>
      </c>
      <c r="P42" s="1">
        <f>F42-COS(M42)*C42</f>
        <v>2515740.3866491434</v>
      </c>
      <c r="Q42" s="1">
        <f>D42/20*B42+1.75+J42</f>
        <v>141.457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MMTDK</dc:creator>
  <cp:keywords/>
  <dc:description/>
  <cp:lastModifiedBy>MMTDK</cp:lastModifiedBy>
  <dcterms:created xsi:type="dcterms:W3CDTF">2005-09-15T06:04:03Z</dcterms:created>
  <dcterms:modified xsi:type="dcterms:W3CDTF">2007-11-01T12:59:13Z</dcterms:modified>
  <cp:category/>
  <cp:version/>
  <cp:contentType/>
  <cp:contentStatus/>
</cp:coreProperties>
</file>